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전체" sheetId="4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H36" i="4"/>
  <c r="I36" s="1"/>
  <c r="G36"/>
  <c r="F36"/>
  <c r="E36"/>
  <c r="D36"/>
  <c r="H35"/>
  <c r="I35" s="1"/>
  <c r="G35"/>
  <c r="F35"/>
  <c r="E35"/>
  <c r="D35"/>
  <c r="H34"/>
  <c r="I34" s="1"/>
  <c r="G34"/>
  <c r="F34"/>
  <c r="E34"/>
  <c r="D34"/>
  <c r="H33"/>
  <c r="I33" s="1"/>
  <c r="G33"/>
  <c r="F33"/>
  <c r="E33"/>
  <c r="D33"/>
  <c r="H32"/>
  <c r="I32" s="1"/>
  <c r="G32"/>
  <c r="F32"/>
  <c r="E32"/>
  <c r="D32"/>
  <c r="H31"/>
  <c r="I31" s="1"/>
  <c r="G31"/>
  <c r="F31"/>
  <c r="E31"/>
  <c r="D31"/>
  <c r="H30"/>
  <c r="I30" s="1"/>
  <c r="G30"/>
  <c r="F30"/>
  <c r="E30"/>
  <c r="D30"/>
  <c r="H29"/>
  <c r="I29" s="1"/>
  <c r="G29"/>
  <c r="F29"/>
  <c r="E29"/>
  <c r="D29"/>
  <c r="H28"/>
  <c r="I28" s="1"/>
  <c r="G28"/>
  <c r="F28"/>
  <c r="E28"/>
  <c r="D28"/>
  <c r="H27"/>
  <c r="I27" s="1"/>
  <c r="G27"/>
  <c r="F27"/>
  <c r="E27"/>
  <c r="D27"/>
  <c r="H26"/>
  <c r="I26" s="1"/>
  <c r="G26"/>
  <c r="F26"/>
  <c r="E26"/>
  <c r="D26"/>
  <c r="H25"/>
  <c r="I25" s="1"/>
  <c r="G25"/>
  <c r="F25"/>
  <c r="E25"/>
  <c r="D25"/>
  <c r="H24"/>
  <c r="I24" s="1"/>
  <c r="G24"/>
  <c r="F24"/>
  <c r="E24"/>
  <c r="D24"/>
  <c r="H23"/>
  <c r="I23" s="1"/>
  <c r="G23"/>
  <c r="F23"/>
  <c r="E23"/>
  <c r="D23"/>
  <c r="H22"/>
  <c r="I22" s="1"/>
  <c r="G22"/>
  <c r="F22"/>
  <c r="E22"/>
  <c r="D22"/>
  <c r="H21"/>
  <c r="I21" s="1"/>
  <c r="G21"/>
  <c r="F21"/>
  <c r="E21"/>
  <c r="D21"/>
  <c r="H20"/>
  <c r="I20" s="1"/>
  <c r="G20"/>
  <c r="F20"/>
  <c r="E20"/>
  <c r="D20"/>
  <c r="H19"/>
  <c r="I19" s="1"/>
  <c r="G19"/>
  <c r="F19"/>
  <c r="E19"/>
  <c r="D19"/>
  <c r="H18"/>
  <c r="I18" s="1"/>
  <c r="G18"/>
  <c r="F18"/>
  <c r="E18"/>
  <c r="D18"/>
  <c r="H17"/>
  <c r="I17" s="1"/>
  <c r="G17"/>
  <c r="F17"/>
  <c r="E17"/>
  <c r="D17"/>
  <c r="H16"/>
  <c r="I16" s="1"/>
  <c r="G16"/>
  <c r="F16"/>
  <c r="E16"/>
  <c r="D16"/>
  <c r="H15"/>
  <c r="I15" s="1"/>
  <c r="G15"/>
  <c r="F15"/>
  <c r="E15"/>
  <c r="D15"/>
  <c r="H14"/>
  <c r="I14" s="1"/>
  <c r="G14"/>
  <c r="F14"/>
  <c r="E14"/>
  <c r="D14"/>
  <c r="H13"/>
  <c r="I13" s="1"/>
  <c r="G13"/>
  <c r="F13"/>
  <c r="E13"/>
  <c r="D13"/>
  <c r="H12"/>
  <c r="I12" s="1"/>
  <c r="G12"/>
  <c r="F12"/>
  <c r="E12"/>
  <c r="D12"/>
  <c r="H11"/>
  <c r="I11" s="1"/>
  <c r="G11"/>
  <c r="F11"/>
  <c r="E11"/>
  <c r="D11"/>
  <c r="H10"/>
  <c r="I10" s="1"/>
  <c r="G10"/>
  <c r="F10"/>
  <c r="E10"/>
  <c r="D10"/>
  <c r="H9"/>
  <c r="I9" s="1"/>
  <c r="G9"/>
  <c r="F9"/>
  <c r="E9"/>
  <c r="D9"/>
  <c r="H8"/>
  <c r="I8" s="1"/>
  <c r="G8"/>
  <c r="F8"/>
  <c r="E8"/>
  <c r="D8"/>
  <c r="H7"/>
  <c r="I7" s="1"/>
  <c r="G7"/>
  <c r="F7"/>
  <c r="E7"/>
  <c r="D7"/>
  <c r="H6"/>
  <c r="H38" s="1"/>
  <c r="G6"/>
  <c r="G38" s="1"/>
  <c r="F6"/>
  <c r="F38" s="1"/>
  <c r="F40" s="1"/>
  <c r="E6"/>
  <c r="E38" s="1"/>
  <c r="D6"/>
  <c r="D38" s="1"/>
  <c r="H5"/>
  <c r="H37" s="1"/>
  <c r="G5"/>
  <c r="G37" s="1"/>
  <c r="F5"/>
  <c r="F37" s="1"/>
  <c r="F39" s="1"/>
  <c r="E5"/>
  <c r="E37" s="1"/>
  <c r="D5"/>
  <c r="D37" s="1"/>
  <c r="E40" l="1"/>
  <c r="I38"/>
  <c r="H40"/>
  <c r="E39"/>
  <c r="H39"/>
  <c r="I37"/>
  <c r="I5"/>
  <c r="I6"/>
</calcChain>
</file>

<file path=xl/sharedStrings.xml><?xml version="1.0" encoding="utf-8"?>
<sst xmlns="http://schemas.openxmlformats.org/spreadsheetml/2006/main" count="64" uniqueCount="28">
  <si>
    <t>*A(Amount): CIF USD1,000,   *V(Volume):  Liter</t>
    <phoneticPr fontId="4" type="noConversion"/>
  </si>
  <si>
    <t>category         year</t>
    <phoneticPr fontId="4" type="noConversion"/>
  </si>
  <si>
    <t>Growth</t>
    <phoneticPr fontId="4" type="noConversion"/>
  </si>
  <si>
    <t>Wine</t>
    <phoneticPr fontId="4" type="noConversion"/>
  </si>
  <si>
    <t>A</t>
    <phoneticPr fontId="4" type="noConversion"/>
  </si>
  <si>
    <t>V</t>
    <phoneticPr fontId="4" type="noConversion"/>
  </si>
  <si>
    <t>Beer</t>
    <phoneticPr fontId="4" type="noConversion"/>
  </si>
  <si>
    <t>Vermouth &amp; other wine</t>
    <phoneticPr fontId="4" type="noConversion"/>
  </si>
  <si>
    <r>
      <t>Sake(</t>
    </r>
    <r>
      <rPr>
        <sz val="11"/>
        <rFont val="궁서"/>
        <family val="1"/>
        <charset val="129"/>
      </rPr>
      <t>청주</t>
    </r>
    <r>
      <rPr>
        <sz val="11"/>
        <rFont val="Arial"/>
        <family val="2"/>
      </rPr>
      <t>)</t>
    </r>
    <phoneticPr fontId="4" type="noConversion"/>
  </si>
  <si>
    <t>Other Fermented</t>
    <phoneticPr fontId="4" type="noConversion"/>
  </si>
  <si>
    <r>
      <t>(</t>
    </r>
    <r>
      <rPr>
        <sz val="9"/>
        <rFont val="돋움"/>
        <family val="3"/>
        <charset val="129"/>
      </rPr>
      <t>기타발효주</t>
    </r>
    <r>
      <rPr>
        <sz val="9"/>
        <rFont val="Arial"/>
        <family val="2"/>
      </rPr>
      <t>)</t>
    </r>
    <phoneticPr fontId="4" type="noConversion"/>
  </si>
  <si>
    <t>Cognac</t>
    <phoneticPr fontId="4" type="noConversion"/>
  </si>
  <si>
    <t>Grape Brandy</t>
    <phoneticPr fontId="4" type="noConversion"/>
  </si>
  <si>
    <t>Other Brandy</t>
    <phoneticPr fontId="4" type="noConversion"/>
  </si>
  <si>
    <t>Whisky</t>
    <phoneticPr fontId="4" type="noConversion"/>
  </si>
  <si>
    <t>Rum</t>
    <phoneticPr fontId="4" type="noConversion"/>
  </si>
  <si>
    <t>Gin</t>
    <phoneticPr fontId="4" type="noConversion"/>
  </si>
  <si>
    <t>Vodka</t>
    <phoneticPr fontId="4" type="noConversion"/>
  </si>
  <si>
    <t>Liqueur</t>
    <phoneticPr fontId="4" type="noConversion"/>
  </si>
  <si>
    <t>Koaliang Liquor</t>
    <phoneticPr fontId="4" type="noConversion"/>
  </si>
  <si>
    <r>
      <t>(</t>
    </r>
    <r>
      <rPr>
        <sz val="9"/>
        <rFont val="돋움"/>
        <family val="3"/>
        <charset val="129"/>
      </rPr>
      <t>고량주</t>
    </r>
    <r>
      <rPr>
        <sz val="9"/>
        <rFont val="Arial"/>
        <family val="2"/>
      </rPr>
      <t>)</t>
    </r>
    <phoneticPr fontId="4" type="noConversion"/>
  </si>
  <si>
    <t>Tequila</t>
    <phoneticPr fontId="4" type="noConversion"/>
  </si>
  <si>
    <t>Other Liquor</t>
    <phoneticPr fontId="4" type="noConversion"/>
  </si>
  <si>
    <r>
      <t>(</t>
    </r>
    <r>
      <rPr>
        <sz val="9"/>
        <rFont val="돋움"/>
        <family val="3"/>
        <charset val="129"/>
      </rPr>
      <t>기타</t>
    </r>
    <r>
      <rPr>
        <sz val="9"/>
        <rFont val="Arial"/>
        <family val="2"/>
      </rPr>
      <t>)</t>
    </r>
    <phoneticPr fontId="4" type="noConversion"/>
  </si>
  <si>
    <t>Total</t>
    <phoneticPr fontId="4" type="noConversion"/>
  </si>
  <si>
    <t xml:space="preserve"> </t>
    <phoneticPr fontId="4" type="noConversion"/>
  </si>
  <si>
    <t>※ 본 자료는 관세청의 수입통관 자료를 바탕으로 제작된 자료입니다.</t>
    <phoneticPr fontId="3" type="noConversion"/>
  </si>
  <si>
    <t>Imported Wines &amp; Spirits Statistics 2015</t>
    <phoneticPr fontId="4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</si>
</sst>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.0%"/>
  </numFmts>
  <fonts count="1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20"/>
      <name val="Arial"/>
      <family val="2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1"/>
      <name val="궁서"/>
      <family val="1"/>
      <charset val="129"/>
    </font>
    <font>
      <sz val="9"/>
      <name val="돋움"/>
      <family val="3"/>
      <charset val="129"/>
    </font>
    <font>
      <sz val="12"/>
      <name val="맑은 고딕"/>
      <family val="3"/>
      <charset val="129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41" fontId="5" fillId="2" borderId="6" xfId="1" applyNumberFormat="1" applyFont="1" applyFill="1" applyBorder="1" applyAlignment="1">
      <alignment vertical="center"/>
    </xf>
    <xf numFmtId="41" fontId="5" fillId="0" borderId="6" xfId="1" applyNumberFormat="1" applyFont="1" applyBorder="1" applyAlignment="1">
      <alignment vertical="center"/>
    </xf>
    <xf numFmtId="41" fontId="5" fillId="0" borderId="6" xfId="2" applyFont="1" applyBorder="1" applyAlignment="1">
      <alignment vertical="center"/>
    </xf>
    <xf numFmtId="41" fontId="5" fillId="0" borderId="7" xfId="2" applyFont="1" applyBorder="1" applyAlignment="1">
      <alignment vertical="center"/>
    </xf>
    <xf numFmtId="176" fontId="5" fillId="0" borderId="8" xfId="3" applyNumberFormat="1" applyFont="1" applyBorder="1" applyAlignment="1">
      <alignment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top"/>
    </xf>
    <xf numFmtId="0" fontId="7" fillId="0" borderId="15" xfId="1" applyFont="1" applyBorder="1" applyAlignment="1">
      <alignment horizontal="center" vertical="top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176" fontId="5" fillId="2" borderId="6" xfId="3" applyNumberFormat="1" applyFont="1" applyFill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176" fontId="5" fillId="2" borderId="19" xfId="3" applyNumberFormat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10" fillId="0" borderId="21" xfId="1" applyFont="1" applyBorder="1" applyAlignment="1">
      <alignment horizontal="left" vertical="center"/>
    </xf>
    <xf numFmtId="0" fontId="11" fillId="0" borderId="21" xfId="1" applyFont="1" applyBorder="1" applyAlignment="1">
      <alignment horizontal="left" vertical="center"/>
    </xf>
  </cellXfs>
  <cellStyles count="4">
    <cellStyle name="백분율 2" xfId="3"/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12/Statistics%20of%20imported%20wine%20and%20spirits%20_%202015.%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전체"/>
      <sheetName val="와인"/>
      <sheetName val="와인국가별요약2014.2015"/>
      <sheetName val="와인국가별수입량2014.2015"/>
      <sheetName val="와인국가별요약2013.2014"/>
      <sheetName val="와인국가별수입량2013.2014"/>
      <sheetName val="맥주"/>
      <sheetName val="베르뭇"/>
      <sheetName val="사케(청주)"/>
      <sheetName val="기타발효주"/>
      <sheetName val="꼬냑.포도브랜디.기타브랜디"/>
      <sheetName val="위스키"/>
      <sheetName val="럼.진.보드카,데낄라,리큐르"/>
      <sheetName val="고량주"/>
      <sheetName val="기타"/>
    </sheetNames>
    <sheetDataSet>
      <sheetData sheetId="0"/>
      <sheetData sheetId="1">
        <row r="31">
          <cell r="E31">
            <v>132074</v>
          </cell>
          <cell r="F31">
            <v>147426</v>
          </cell>
          <cell r="G31">
            <v>171771</v>
          </cell>
          <cell r="I31">
            <v>182387</v>
          </cell>
          <cell r="J31">
            <v>189766</v>
          </cell>
        </row>
        <row r="32">
          <cell r="E32">
            <v>26003780</v>
          </cell>
          <cell r="F32">
            <v>28169841</v>
          </cell>
          <cell r="G32">
            <v>32547000</v>
          </cell>
          <cell r="I32">
            <v>33227855</v>
          </cell>
          <cell r="J32">
            <v>36804846</v>
          </cell>
        </row>
      </sheetData>
      <sheetData sheetId="2"/>
      <sheetData sheetId="3"/>
      <sheetData sheetId="4"/>
      <sheetData sheetId="5"/>
      <sheetData sheetId="6">
        <row r="4">
          <cell r="D4">
            <v>58440</v>
          </cell>
          <cell r="E4">
            <v>73590</v>
          </cell>
          <cell r="F4">
            <v>89663</v>
          </cell>
          <cell r="H4">
            <v>111636</v>
          </cell>
          <cell r="I4">
            <v>141771</v>
          </cell>
        </row>
        <row r="5">
          <cell r="D5">
            <v>58993004</v>
          </cell>
          <cell r="E5">
            <v>74749542</v>
          </cell>
          <cell r="F5">
            <v>95210568</v>
          </cell>
          <cell r="H5">
            <v>119466705</v>
          </cell>
          <cell r="I5">
            <v>170919203</v>
          </cell>
        </row>
      </sheetData>
      <sheetData sheetId="7">
        <row r="4">
          <cell r="D4">
            <v>338</v>
          </cell>
          <cell r="E4">
            <v>628</v>
          </cell>
          <cell r="F4">
            <v>989</v>
          </cell>
          <cell r="H4">
            <v>2831</v>
          </cell>
          <cell r="I4">
            <v>2194</v>
          </cell>
        </row>
        <row r="5">
          <cell r="D5">
            <v>140489</v>
          </cell>
          <cell r="E5">
            <v>287273</v>
          </cell>
          <cell r="F5">
            <v>435321</v>
          </cell>
          <cell r="H5">
            <v>1343751</v>
          </cell>
          <cell r="I5">
            <v>1146199</v>
          </cell>
        </row>
      </sheetData>
      <sheetData sheetId="8">
        <row r="5">
          <cell r="D5">
            <v>15260</v>
          </cell>
          <cell r="E5">
            <v>16658</v>
          </cell>
          <cell r="F5">
            <v>16147</v>
          </cell>
          <cell r="H5">
            <v>14674</v>
          </cell>
          <cell r="I5">
            <v>13286</v>
          </cell>
        </row>
        <row r="6">
          <cell r="D6">
            <v>3555224</v>
          </cell>
          <cell r="E6">
            <v>3781663</v>
          </cell>
          <cell r="F6">
            <v>4367311</v>
          </cell>
          <cell r="H6">
            <v>4093535</v>
          </cell>
          <cell r="I6">
            <v>4054228</v>
          </cell>
        </row>
      </sheetData>
      <sheetData sheetId="9">
        <row r="15">
          <cell r="D15">
            <v>3381</v>
          </cell>
          <cell r="E15">
            <v>4744</v>
          </cell>
          <cell r="F15">
            <v>6851</v>
          </cell>
          <cell r="H15">
            <v>8420</v>
          </cell>
          <cell r="I15">
            <v>7747</v>
          </cell>
        </row>
        <row r="16">
          <cell r="D16">
            <v>1687652</v>
          </cell>
          <cell r="E16">
            <v>2364718</v>
          </cell>
          <cell r="F16">
            <v>3522011</v>
          </cell>
          <cell r="H16">
            <v>4170420</v>
          </cell>
          <cell r="I16">
            <v>4225145</v>
          </cell>
        </row>
      </sheetData>
      <sheetData sheetId="10">
        <row r="3">
          <cell r="D3">
            <v>7383</v>
          </cell>
          <cell r="E3">
            <v>3832</v>
          </cell>
          <cell r="F3">
            <v>3921</v>
          </cell>
          <cell r="H3">
            <v>3800</v>
          </cell>
          <cell r="I3">
            <v>3934</v>
          </cell>
        </row>
        <row r="4">
          <cell r="D4">
            <v>333511</v>
          </cell>
          <cell r="E4">
            <v>146251</v>
          </cell>
          <cell r="F4">
            <v>140923</v>
          </cell>
          <cell r="H4">
            <v>121751</v>
          </cell>
          <cell r="I4">
            <v>115790</v>
          </cell>
        </row>
        <row r="11">
          <cell r="D11">
            <v>2042</v>
          </cell>
          <cell r="E11">
            <v>1480</v>
          </cell>
          <cell r="F11">
            <v>1860</v>
          </cell>
          <cell r="H11">
            <v>1238</v>
          </cell>
          <cell r="I11">
            <v>1374</v>
          </cell>
        </row>
        <row r="12">
          <cell r="D12">
            <v>416364</v>
          </cell>
          <cell r="E12">
            <v>349584</v>
          </cell>
          <cell r="F12">
            <v>388797</v>
          </cell>
          <cell r="H12">
            <v>274211</v>
          </cell>
          <cell r="I12">
            <v>334086</v>
          </cell>
        </row>
        <row r="19">
          <cell r="D19">
            <v>494</v>
          </cell>
          <cell r="E19">
            <v>552</v>
          </cell>
          <cell r="F19">
            <v>556</v>
          </cell>
          <cell r="H19">
            <v>300</v>
          </cell>
          <cell r="I19">
            <v>418</v>
          </cell>
        </row>
        <row r="20">
          <cell r="D20">
            <v>76111</v>
          </cell>
          <cell r="E20">
            <v>83086</v>
          </cell>
          <cell r="F20">
            <v>101714</v>
          </cell>
          <cell r="H20">
            <v>72824</v>
          </cell>
          <cell r="I20">
            <v>96920</v>
          </cell>
        </row>
      </sheetData>
      <sheetData sheetId="11">
        <row r="12">
          <cell r="D12">
            <v>225158</v>
          </cell>
          <cell r="E12">
            <v>205934</v>
          </cell>
          <cell r="F12">
            <v>185194</v>
          </cell>
          <cell r="H12">
            <v>194070</v>
          </cell>
          <cell r="I12">
            <v>188152</v>
          </cell>
        </row>
        <row r="13">
          <cell r="D13">
            <v>21433209</v>
          </cell>
          <cell r="E13">
            <v>19542913</v>
          </cell>
          <cell r="F13">
            <v>18433986</v>
          </cell>
          <cell r="H13">
            <v>19032563</v>
          </cell>
          <cell r="I13">
            <v>20535460</v>
          </cell>
        </row>
      </sheetData>
      <sheetData sheetId="12">
        <row r="3">
          <cell r="D3">
            <v>1425</v>
          </cell>
          <cell r="E3">
            <v>1741</v>
          </cell>
          <cell r="F3">
            <v>1963</v>
          </cell>
          <cell r="H3">
            <v>1951</v>
          </cell>
          <cell r="I3">
            <v>1944</v>
          </cell>
        </row>
        <row r="4">
          <cell r="D4">
            <v>607617</v>
          </cell>
          <cell r="E4">
            <v>815336</v>
          </cell>
          <cell r="F4">
            <v>826928</v>
          </cell>
          <cell r="H4">
            <v>847808</v>
          </cell>
          <cell r="I4">
            <v>839421</v>
          </cell>
        </row>
        <row r="10">
          <cell r="D10">
            <v>1052</v>
          </cell>
          <cell r="E10">
            <v>1333</v>
          </cell>
          <cell r="F10">
            <v>1812</v>
          </cell>
          <cell r="H10">
            <v>1759</v>
          </cell>
          <cell r="I10">
            <v>1644</v>
          </cell>
        </row>
        <row r="11">
          <cell r="D11">
            <v>337098</v>
          </cell>
          <cell r="E11">
            <v>330012</v>
          </cell>
          <cell r="F11">
            <v>398560</v>
          </cell>
          <cell r="H11">
            <v>400192</v>
          </cell>
          <cell r="I11">
            <v>363886</v>
          </cell>
        </row>
        <row r="17">
          <cell r="D17">
            <v>4205</v>
          </cell>
          <cell r="E17">
            <v>6570</v>
          </cell>
          <cell r="F17">
            <v>9333</v>
          </cell>
          <cell r="H17">
            <v>10336</v>
          </cell>
          <cell r="I17">
            <v>7900</v>
          </cell>
        </row>
        <row r="18">
          <cell r="D18">
            <v>1196998</v>
          </cell>
          <cell r="E18">
            <v>1823028</v>
          </cell>
          <cell r="F18">
            <v>2609176</v>
          </cell>
          <cell r="H18">
            <v>2681808</v>
          </cell>
          <cell r="I18">
            <v>2060834</v>
          </cell>
        </row>
        <row r="24">
          <cell r="D24">
            <v>2553</v>
          </cell>
          <cell r="E24">
            <v>3099</v>
          </cell>
          <cell r="F24">
            <v>3077</v>
          </cell>
          <cell r="H24">
            <v>3518</v>
          </cell>
          <cell r="I24">
            <v>2925</v>
          </cell>
        </row>
        <row r="25">
          <cell r="D25">
            <v>585826</v>
          </cell>
          <cell r="E25">
            <v>687658</v>
          </cell>
          <cell r="F25">
            <v>613298</v>
          </cell>
          <cell r="H25">
            <v>668852</v>
          </cell>
          <cell r="I25">
            <v>503084</v>
          </cell>
        </row>
        <row r="31">
          <cell r="D31">
            <v>11213</v>
          </cell>
          <cell r="E31">
            <v>18898</v>
          </cell>
          <cell r="F31">
            <v>22513</v>
          </cell>
          <cell r="H31">
            <v>22598</v>
          </cell>
          <cell r="I31">
            <v>19322</v>
          </cell>
        </row>
        <row r="32">
          <cell r="D32">
            <v>4302548</v>
          </cell>
          <cell r="E32">
            <v>6579959</v>
          </cell>
          <cell r="F32">
            <v>7076359</v>
          </cell>
          <cell r="H32">
            <v>7077326</v>
          </cell>
          <cell r="I32">
            <v>6714819</v>
          </cell>
        </row>
      </sheetData>
      <sheetData sheetId="13">
        <row r="4">
          <cell r="D4">
            <v>3027</v>
          </cell>
          <cell r="E4">
            <v>3309</v>
          </cell>
          <cell r="F4">
            <v>4440</v>
          </cell>
          <cell r="H4">
            <v>5387</v>
          </cell>
          <cell r="I4">
            <v>6706</v>
          </cell>
        </row>
        <row r="5">
          <cell r="D5">
            <v>4956206</v>
          </cell>
          <cell r="E5">
            <v>4782652</v>
          </cell>
          <cell r="F5">
            <v>5861309</v>
          </cell>
          <cell r="H5">
            <v>5774649</v>
          </cell>
          <cell r="I5">
            <v>6806221</v>
          </cell>
        </row>
      </sheetData>
      <sheetData sheetId="14">
        <row r="12">
          <cell r="D12">
            <v>1867</v>
          </cell>
          <cell r="E12">
            <v>1967</v>
          </cell>
          <cell r="F12">
            <v>2400</v>
          </cell>
          <cell r="H12">
            <v>3572</v>
          </cell>
          <cell r="I12">
            <v>5306</v>
          </cell>
        </row>
        <row r="13">
          <cell r="D13">
            <v>782574</v>
          </cell>
          <cell r="E13">
            <v>903437</v>
          </cell>
          <cell r="F13">
            <v>1058644</v>
          </cell>
          <cell r="H13">
            <v>1788587</v>
          </cell>
          <cell r="I13">
            <v>1402355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zoomScale="70" zoomScaleNormal="70" workbookViewId="0">
      <selection activeCell="Q15" sqref="Q15"/>
    </sheetView>
  </sheetViews>
  <sheetFormatPr defaultRowHeight="14.25"/>
  <cols>
    <col min="1" max="1" width="11.5" style="2" customWidth="1"/>
    <col min="2" max="2" width="8.75" style="2" customWidth="1"/>
    <col min="3" max="3" width="4.375" style="2" customWidth="1"/>
    <col min="4" max="8" width="17.625" style="2" customWidth="1"/>
    <col min="9" max="9" width="17.125" style="2" customWidth="1"/>
    <col min="10" max="256" width="9" style="2"/>
    <col min="257" max="257" width="11.5" style="2" customWidth="1"/>
    <col min="258" max="258" width="8.75" style="2" customWidth="1"/>
    <col min="259" max="259" width="4.375" style="2" customWidth="1"/>
    <col min="260" max="264" width="17.625" style="2" customWidth="1"/>
    <col min="265" max="265" width="17.125" style="2" customWidth="1"/>
    <col min="266" max="512" width="9" style="2"/>
    <col min="513" max="513" width="11.5" style="2" customWidth="1"/>
    <col min="514" max="514" width="8.75" style="2" customWidth="1"/>
    <col min="515" max="515" width="4.375" style="2" customWidth="1"/>
    <col min="516" max="520" width="17.625" style="2" customWidth="1"/>
    <col min="521" max="521" width="17.125" style="2" customWidth="1"/>
    <col min="522" max="768" width="9" style="2"/>
    <col min="769" max="769" width="11.5" style="2" customWidth="1"/>
    <col min="770" max="770" width="8.75" style="2" customWidth="1"/>
    <col min="771" max="771" width="4.375" style="2" customWidth="1"/>
    <col min="772" max="776" width="17.625" style="2" customWidth="1"/>
    <col min="777" max="777" width="17.125" style="2" customWidth="1"/>
    <col min="778" max="1024" width="9" style="2"/>
    <col min="1025" max="1025" width="11.5" style="2" customWidth="1"/>
    <col min="1026" max="1026" width="8.75" style="2" customWidth="1"/>
    <col min="1027" max="1027" width="4.375" style="2" customWidth="1"/>
    <col min="1028" max="1032" width="17.625" style="2" customWidth="1"/>
    <col min="1033" max="1033" width="17.125" style="2" customWidth="1"/>
    <col min="1034" max="1280" width="9" style="2"/>
    <col min="1281" max="1281" width="11.5" style="2" customWidth="1"/>
    <col min="1282" max="1282" width="8.75" style="2" customWidth="1"/>
    <col min="1283" max="1283" width="4.375" style="2" customWidth="1"/>
    <col min="1284" max="1288" width="17.625" style="2" customWidth="1"/>
    <col min="1289" max="1289" width="17.125" style="2" customWidth="1"/>
    <col min="1290" max="1536" width="9" style="2"/>
    <col min="1537" max="1537" width="11.5" style="2" customWidth="1"/>
    <col min="1538" max="1538" width="8.75" style="2" customWidth="1"/>
    <col min="1539" max="1539" width="4.375" style="2" customWidth="1"/>
    <col min="1540" max="1544" width="17.625" style="2" customWidth="1"/>
    <col min="1545" max="1545" width="17.125" style="2" customWidth="1"/>
    <col min="1546" max="1792" width="9" style="2"/>
    <col min="1793" max="1793" width="11.5" style="2" customWidth="1"/>
    <col min="1794" max="1794" width="8.75" style="2" customWidth="1"/>
    <col min="1795" max="1795" width="4.375" style="2" customWidth="1"/>
    <col min="1796" max="1800" width="17.625" style="2" customWidth="1"/>
    <col min="1801" max="1801" width="17.125" style="2" customWidth="1"/>
    <col min="1802" max="2048" width="9" style="2"/>
    <col min="2049" max="2049" width="11.5" style="2" customWidth="1"/>
    <col min="2050" max="2050" width="8.75" style="2" customWidth="1"/>
    <col min="2051" max="2051" width="4.375" style="2" customWidth="1"/>
    <col min="2052" max="2056" width="17.625" style="2" customWidth="1"/>
    <col min="2057" max="2057" width="17.125" style="2" customWidth="1"/>
    <col min="2058" max="2304" width="9" style="2"/>
    <col min="2305" max="2305" width="11.5" style="2" customWidth="1"/>
    <col min="2306" max="2306" width="8.75" style="2" customWidth="1"/>
    <col min="2307" max="2307" width="4.375" style="2" customWidth="1"/>
    <col min="2308" max="2312" width="17.625" style="2" customWidth="1"/>
    <col min="2313" max="2313" width="17.125" style="2" customWidth="1"/>
    <col min="2314" max="2560" width="9" style="2"/>
    <col min="2561" max="2561" width="11.5" style="2" customWidth="1"/>
    <col min="2562" max="2562" width="8.75" style="2" customWidth="1"/>
    <col min="2563" max="2563" width="4.375" style="2" customWidth="1"/>
    <col min="2564" max="2568" width="17.625" style="2" customWidth="1"/>
    <col min="2569" max="2569" width="17.125" style="2" customWidth="1"/>
    <col min="2570" max="2816" width="9" style="2"/>
    <col min="2817" max="2817" width="11.5" style="2" customWidth="1"/>
    <col min="2818" max="2818" width="8.75" style="2" customWidth="1"/>
    <col min="2819" max="2819" width="4.375" style="2" customWidth="1"/>
    <col min="2820" max="2824" width="17.625" style="2" customWidth="1"/>
    <col min="2825" max="2825" width="17.125" style="2" customWidth="1"/>
    <col min="2826" max="3072" width="9" style="2"/>
    <col min="3073" max="3073" width="11.5" style="2" customWidth="1"/>
    <col min="3074" max="3074" width="8.75" style="2" customWidth="1"/>
    <col min="3075" max="3075" width="4.375" style="2" customWidth="1"/>
    <col min="3076" max="3080" width="17.625" style="2" customWidth="1"/>
    <col min="3081" max="3081" width="17.125" style="2" customWidth="1"/>
    <col min="3082" max="3328" width="9" style="2"/>
    <col min="3329" max="3329" width="11.5" style="2" customWidth="1"/>
    <col min="3330" max="3330" width="8.75" style="2" customWidth="1"/>
    <col min="3331" max="3331" width="4.375" style="2" customWidth="1"/>
    <col min="3332" max="3336" width="17.625" style="2" customWidth="1"/>
    <col min="3337" max="3337" width="17.125" style="2" customWidth="1"/>
    <col min="3338" max="3584" width="9" style="2"/>
    <col min="3585" max="3585" width="11.5" style="2" customWidth="1"/>
    <col min="3586" max="3586" width="8.75" style="2" customWidth="1"/>
    <col min="3587" max="3587" width="4.375" style="2" customWidth="1"/>
    <col min="3588" max="3592" width="17.625" style="2" customWidth="1"/>
    <col min="3593" max="3593" width="17.125" style="2" customWidth="1"/>
    <col min="3594" max="3840" width="9" style="2"/>
    <col min="3841" max="3841" width="11.5" style="2" customWidth="1"/>
    <col min="3842" max="3842" width="8.75" style="2" customWidth="1"/>
    <col min="3843" max="3843" width="4.375" style="2" customWidth="1"/>
    <col min="3844" max="3848" width="17.625" style="2" customWidth="1"/>
    <col min="3849" max="3849" width="17.125" style="2" customWidth="1"/>
    <col min="3850" max="4096" width="9" style="2"/>
    <col min="4097" max="4097" width="11.5" style="2" customWidth="1"/>
    <col min="4098" max="4098" width="8.75" style="2" customWidth="1"/>
    <col min="4099" max="4099" width="4.375" style="2" customWidth="1"/>
    <col min="4100" max="4104" width="17.625" style="2" customWidth="1"/>
    <col min="4105" max="4105" width="17.125" style="2" customWidth="1"/>
    <col min="4106" max="4352" width="9" style="2"/>
    <col min="4353" max="4353" width="11.5" style="2" customWidth="1"/>
    <col min="4354" max="4354" width="8.75" style="2" customWidth="1"/>
    <col min="4355" max="4355" width="4.375" style="2" customWidth="1"/>
    <col min="4356" max="4360" width="17.625" style="2" customWidth="1"/>
    <col min="4361" max="4361" width="17.125" style="2" customWidth="1"/>
    <col min="4362" max="4608" width="9" style="2"/>
    <col min="4609" max="4609" width="11.5" style="2" customWidth="1"/>
    <col min="4610" max="4610" width="8.75" style="2" customWidth="1"/>
    <col min="4611" max="4611" width="4.375" style="2" customWidth="1"/>
    <col min="4612" max="4616" width="17.625" style="2" customWidth="1"/>
    <col min="4617" max="4617" width="17.125" style="2" customWidth="1"/>
    <col min="4618" max="4864" width="9" style="2"/>
    <col min="4865" max="4865" width="11.5" style="2" customWidth="1"/>
    <col min="4866" max="4866" width="8.75" style="2" customWidth="1"/>
    <col min="4867" max="4867" width="4.375" style="2" customWidth="1"/>
    <col min="4868" max="4872" width="17.625" style="2" customWidth="1"/>
    <col min="4873" max="4873" width="17.125" style="2" customWidth="1"/>
    <col min="4874" max="5120" width="9" style="2"/>
    <col min="5121" max="5121" width="11.5" style="2" customWidth="1"/>
    <col min="5122" max="5122" width="8.75" style="2" customWidth="1"/>
    <col min="5123" max="5123" width="4.375" style="2" customWidth="1"/>
    <col min="5124" max="5128" width="17.625" style="2" customWidth="1"/>
    <col min="5129" max="5129" width="17.125" style="2" customWidth="1"/>
    <col min="5130" max="5376" width="9" style="2"/>
    <col min="5377" max="5377" width="11.5" style="2" customWidth="1"/>
    <col min="5378" max="5378" width="8.75" style="2" customWidth="1"/>
    <col min="5379" max="5379" width="4.375" style="2" customWidth="1"/>
    <col min="5380" max="5384" width="17.625" style="2" customWidth="1"/>
    <col min="5385" max="5385" width="17.125" style="2" customWidth="1"/>
    <col min="5386" max="5632" width="9" style="2"/>
    <col min="5633" max="5633" width="11.5" style="2" customWidth="1"/>
    <col min="5634" max="5634" width="8.75" style="2" customWidth="1"/>
    <col min="5635" max="5635" width="4.375" style="2" customWidth="1"/>
    <col min="5636" max="5640" width="17.625" style="2" customWidth="1"/>
    <col min="5641" max="5641" width="17.125" style="2" customWidth="1"/>
    <col min="5642" max="5888" width="9" style="2"/>
    <col min="5889" max="5889" width="11.5" style="2" customWidth="1"/>
    <col min="5890" max="5890" width="8.75" style="2" customWidth="1"/>
    <col min="5891" max="5891" width="4.375" style="2" customWidth="1"/>
    <col min="5892" max="5896" width="17.625" style="2" customWidth="1"/>
    <col min="5897" max="5897" width="17.125" style="2" customWidth="1"/>
    <col min="5898" max="6144" width="9" style="2"/>
    <col min="6145" max="6145" width="11.5" style="2" customWidth="1"/>
    <col min="6146" max="6146" width="8.75" style="2" customWidth="1"/>
    <col min="6147" max="6147" width="4.375" style="2" customWidth="1"/>
    <col min="6148" max="6152" width="17.625" style="2" customWidth="1"/>
    <col min="6153" max="6153" width="17.125" style="2" customWidth="1"/>
    <col min="6154" max="6400" width="9" style="2"/>
    <col min="6401" max="6401" width="11.5" style="2" customWidth="1"/>
    <col min="6402" max="6402" width="8.75" style="2" customWidth="1"/>
    <col min="6403" max="6403" width="4.375" style="2" customWidth="1"/>
    <col min="6404" max="6408" width="17.625" style="2" customWidth="1"/>
    <col min="6409" max="6409" width="17.125" style="2" customWidth="1"/>
    <col min="6410" max="6656" width="9" style="2"/>
    <col min="6657" max="6657" width="11.5" style="2" customWidth="1"/>
    <col min="6658" max="6658" width="8.75" style="2" customWidth="1"/>
    <col min="6659" max="6659" width="4.375" style="2" customWidth="1"/>
    <col min="6660" max="6664" width="17.625" style="2" customWidth="1"/>
    <col min="6665" max="6665" width="17.125" style="2" customWidth="1"/>
    <col min="6666" max="6912" width="9" style="2"/>
    <col min="6913" max="6913" width="11.5" style="2" customWidth="1"/>
    <col min="6914" max="6914" width="8.75" style="2" customWidth="1"/>
    <col min="6915" max="6915" width="4.375" style="2" customWidth="1"/>
    <col min="6916" max="6920" width="17.625" style="2" customWidth="1"/>
    <col min="6921" max="6921" width="17.125" style="2" customWidth="1"/>
    <col min="6922" max="7168" width="9" style="2"/>
    <col min="7169" max="7169" width="11.5" style="2" customWidth="1"/>
    <col min="7170" max="7170" width="8.75" style="2" customWidth="1"/>
    <col min="7171" max="7171" width="4.375" style="2" customWidth="1"/>
    <col min="7172" max="7176" width="17.625" style="2" customWidth="1"/>
    <col min="7177" max="7177" width="17.125" style="2" customWidth="1"/>
    <col min="7178" max="7424" width="9" style="2"/>
    <col min="7425" max="7425" width="11.5" style="2" customWidth="1"/>
    <col min="7426" max="7426" width="8.75" style="2" customWidth="1"/>
    <col min="7427" max="7427" width="4.375" style="2" customWidth="1"/>
    <col min="7428" max="7432" width="17.625" style="2" customWidth="1"/>
    <col min="7433" max="7433" width="17.125" style="2" customWidth="1"/>
    <col min="7434" max="7680" width="9" style="2"/>
    <col min="7681" max="7681" width="11.5" style="2" customWidth="1"/>
    <col min="7682" max="7682" width="8.75" style="2" customWidth="1"/>
    <col min="7683" max="7683" width="4.375" style="2" customWidth="1"/>
    <col min="7684" max="7688" width="17.625" style="2" customWidth="1"/>
    <col min="7689" max="7689" width="17.125" style="2" customWidth="1"/>
    <col min="7690" max="7936" width="9" style="2"/>
    <col min="7937" max="7937" width="11.5" style="2" customWidth="1"/>
    <col min="7938" max="7938" width="8.75" style="2" customWidth="1"/>
    <col min="7939" max="7939" width="4.375" style="2" customWidth="1"/>
    <col min="7940" max="7944" width="17.625" style="2" customWidth="1"/>
    <col min="7945" max="7945" width="17.125" style="2" customWidth="1"/>
    <col min="7946" max="8192" width="9" style="2"/>
    <col min="8193" max="8193" width="11.5" style="2" customWidth="1"/>
    <col min="8194" max="8194" width="8.75" style="2" customWidth="1"/>
    <col min="8195" max="8195" width="4.375" style="2" customWidth="1"/>
    <col min="8196" max="8200" width="17.625" style="2" customWidth="1"/>
    <col min="8201" max="8201" width="17.125" style="2" customWidth="1"/>
    <col min="8202" max="8448" width="9" style="2"/>
    <col min="8449" max="8449" width="11.5" style="2" customWidth="1"/>
    <col min="8450" max="8450" width="8.75" style="2" customWidth="1"/>
    <col min="8451" max="8451" width="4.375" style="2" customWidth="1"/>
    <col min="8452" max="8456" width="17.625" style="2" customWidth="1"/>
    <col min="8457" max="8457" width="17.125" style="2" customWidth="1"/>
    <col min="8458" max="8704" width="9" style="2"/>
    <col min="8705" max="8705" width="11.5" style="2" customWidth="1"/>
    <col min="8706" max="8706" width="8.75" style="2" customWidth="1"/>
    <col min="8707" max="8707" width="4.375" style="2" customWidth="1"/>
    <col min="8708" max="8712" width="17.625" style="2" customWidth="1"/>
    <col min="8713" max="8713" width="17.125" style="2" customWidth="1"/>
    <col min="8714" max="8960" width="9" style="2"/>
    <col min="8961" max="8961" width="11.5" style="2" customWidth="1"/>
    <col min="8962" max="8962" width="8.75" style="2" customWidth="1"/>
    <col min="8963" max="8963" width="4.375" style="2" customWidth="1"/>
    <col min="8964" max="8968" width="17.625" style="2" customWidth="1"/>
    <col min="8969" max="8969" width="17.125" style="2" customWidth="1"/>
    <col min="8970" max="9216" width="9" style="2"/>
    <col min="9217" max="9217" width="11.5" style="2" customWidth="1"/>
    <col min="9218" max="9218" width="8.75" style="2" customWidth="1"/>
    <col min="9219" max="9219" width="4.375" style="2" customWidth="1"/>
    <col min="9220" max="9224" width="17.625" style="2" customWidth="1"/>
    <col min="9225" max="9225" width="17.125" style="2" customWidth="1"/>
    <col min="9226" max="9472" width="9" style="2"/>
    <col min="9473" max="9473" width="11.5" style="2" customWidth="1"/>
    <col min="9474" max="9474" width="8.75" style="2" customWidth="1"/>
    <col min="9475" max="9475" width="4.375" style="2" customWidth="1"/>
    <col min="9476" max="9480" width="17.625" style="2" customWidth="1"/>
    <col min="9481" max="9481" width="17.125" style="2" customWidth="1"/>
    <col min="9482" max="9728" width="9" style="2"/>
    <col min="9729" max="9729" width="11.5" style="2" customWidth="1"/>
    <col min="9730" max="9730" width="8.75" style="2" customWidth="1"/>
    <col min="9731" max="9731" width="4.375" style="2" customWidth="1"/>
    <col min="9732" max="9736" width="17.625" style="2" customWidth="1"/>
    <col min="9737" max="9737" width="17.125" style="2" customWidth="1"/>
    <col min="9738" max="9984" width="9" style="2"/>
    <col min="9985" max="9985" width="11.5" style="2" customWidth="1"/>
    <col min="9986" max="9986" width="8.75" style="2" customWidth="1"/>
    <col min="9987" max="9987" width="4.375" style="2" customWidth="1"/>
    <col min="9988" max="9992" width="17.625" style="2" customWidth="1"/>
    <col min="9993" max="9993" width="17.125" style="2" customWidth="1"/>
    <col min="9994" max="10240" width="9" style="2"/>
    <col min="10241" max="10241" width="11.5" style="2" customWidth="1"/>
    <col min="10242" max="10242" width="8.75" style="2" customWidth="1"/>
    <col min="10243" max="10243" width="4.375" style="2" customWidth="1"/>
    <col min="10244" max="10248" width="17.625" style="2" customWidth="1"/>
    <col min="10249" max="10249" width="17.125" style="2" customWidth="1"/>
    <col min="10250" max="10496" width="9" style="2"/>
    <col min="10497" max="10497" width="11.5" style="2" customWidth="1"/>
    <col min="10498" max="10498" width="8.75" style="2" customWidth="1"/>
    <col min="10499" max="10499" width="4.375" style="2" customWidth="1"/>
    <col min="10500" max="10504" width="17.625" style="2" customWidth="1"/>
    <col min="10505" max="10505" width="17.125" style="2" customWidth="1"/>
    <col min="10506" max="10752" width="9" style="2"/>
    <col min="10753" max="10753" width="11.5" style="2" customWidth="1"/>
    <col min="10754" max="10754" width="8.75" style="2" customWidth="1"/>
    <col min="10755" max="10755" width="4.375" style="2" customWidth="1"/>
    <col min="10756" max="10760" width="17.625" style="2" customWidth="1"/>
    <col min="10761" max="10761" width="17.125" style="2" customWidth="1"/>
    <col min="10762" max="11008" width="9" style="2"/>
    <col min="11009" max="11009" width="11.5" style="2" customWidth="1"/>
    <col min="11010" max="11010" width="8.75" style="2" customWidth="1"/>
    <col min="11011" max="11011" width="4.375" style="2" customWidth="1"/>
    <col min="11012" max="11016" width="17.625" style="2" customWidth="1"/>
    <col min="11017" max="11017" width="17.125" style="2" customWidth="1"/>
    <col min="11018" max="11264" width="9" style="2"/>
    <col min="11265" max="11265" width="11.5" style="2" customWidth="1"/>
    <col min="11266" max="11266" width="8.75" style="2" customWidth="1"/>
    <col min="11267" max="11267" width="4.375" style="2" customWidth="1"/>
    <col min="11268" max="11272" width="17.625" style="2" customWidth="1"/>
    <col min="11273" max="11273" width="17.125" style="2" customWidth="1"/>
    <col min="11274" max="11520" width="9" style="2"/>
    <col min="11521" max="11521" width="11.5" style="2" customWidth="1"/>
    <col min="11522" max="11522" width="8.75" style="2" customWidth="1"/>
    <col min="11523" max="11523" width="4.375" style="2" customWidth="1"/>
    <col min="11524" max="11528" width="17.625" style="2" customWidth="1"/>
    <col min="11529" max="11529" width="17.125" style="2" customWidth="1"/>
    <col min="11530" max="11776" width="9" style="2"/>
    <col min="11777" max="11777" width="11.5" style="2" customWidth="1"/>
    <col min="11778" max="11778" width="8.75" style="2" customWidth="1"/>
    <col min="11779" max="11779" width="4.375" style="2" customWidth="1"/>
    <col min="11780" max="11784" width="17.625" style="2" customWidth="1"/>
    <col min="11785" max="11785" width="17.125" style="2" customWidth="1"/>
    <col min="11786" max="12032" width="9" style="2"/>
    <col min="12033" max="12033" width="11.5" style="2" customWidth="1"/>
    <col min="12034" max="12034" width="8.75" style="2" customWidth="1"/>
    <col min="12035" max="12035" width="4.375" style="2" customWidth="1"/>
    <col min="12036" max="12040" width="17.625" style="2" customWidth="1"/>
    <col min="12041" max="12041" width="17.125" style="2" customWidth="1"/>
    <col min="12042" max="12288" width="9" style="2"/>
    <col min="12289" max="12289" width="11.5" style="2" customWidth="1"/>
    <col min="12290" max="12290" width="8.75" style="2" customWidth="1"/>
    <col min="12291" max="12291" width="4.375" style="2" customWidth="1"/>
    <col min="12292" max="12296" width="17.625" style="2" customWidth="1"/>
    <col min="12297" max="12297" width="17.125" style="2" customWidth="1"/>
    <col min="12298" max="12544" width="9" style="2"/>
    <col min="12545" max="12545" width="11.5" style="2" customWidth="1"/>
    <col min="12546" max="12546" width="8.75" style="2" customWidth="1"/>
    <col min="12547" max="12547" width="4.375" style="2" customWidth="1"/>
    <col min="12548" max="12552" width="17.625" style="2" customWidth="1"/>
    <col min="12553" max="12553" width="17.125" style="2" customWidth="1"/>
    <col min="12554" max="12800" width="9" style="2"/>
    <col min="12801" max="12801" width="11.5" style="2" customWidth="1"/>
    <col min="12802" max="12802" width="8.75" style="2" customWidth="1"/>
    <col min="12803" max="12803" width="4.375" style="2" customWidth="1"/>
    <col min="12804" max="12808" width="17.625" style="2" customWidth="1"/>
    <col min="12809" max="12809" width="17.125" style="2" customWidth="1"/>
    <col min="12810" max="13056" width="9" style="2"/>
    <col min="13057" max="13057" width="11.5" style="2" customWidth="1"/>
    <col min="13058" max="13058" width="8.75" style="2" customWidth="1"/>
    <col min="13059" max="13059" width="4.375" style="2" customWidth="1"/>
    <col min="13060" max="13064" width="17.625" style="2" customWidth="1"/>
    <col min="13065" max="13065" width="17.125" style="2" customWidth="1"/>
    <col min="13066" max="13312" width="9" style="2"/>
    <col min="13313" max="13313" width="11.5" style="2" customWidth="1"/>
    <col min="13314" max="13314" width="8.75" style="2" customWidth="1"/>
    <col min="13315" max="13315" width="4.375" style="2" customWidth="1"/>
    <col min="13316" max="13320" width="17.625" style="2" customWidth="1"/>
    <col min="13321" max="13321" width="17.125" style="2" customWidth="1"/>
    <col min="13322" max="13568" width="9" style="2"/>
    <col min="13569" max="13569" width="11.5" style="2" customWidth="1"/>
    <col min="13570" max="13570" width="8.75" style="2" customWidth="1"/>
    <col min="13571" max="13571" width="4.375" style="2" customWidth="1"/>
    <col min="13572" max="13576" width="17.625" style="2" customWidth="1"/>
    <col min="13577" max="13577" width="17.125" style="2" customWidth="1"/>
    <col min="13578" max="13824" width="9" style="2"/>
    <col min="13825" max="13825" width="11.5" style="2" customWidth="1"/>
    <col min="13826" max="13826" width="8.75" style="2" customWidth="1"/>
    <col min="13827" max="13827" width="4.375" style="2" customWidth="1"/>
    <col min="13828" max="13832" width="17.625" style="2" customWidth="1"/>
    <col min="13833" max="13833" width="17.125" style="2" customWidth="1"/>
    <col min="13834" max="14080" width="9" style="2"/>
    <col min="14081" max="14081" width="11.5" style="2" customWidth="1"/>
    <col min="14082" max="14082" width="8.75" style="2" customWidth="1"/>
    <col min="14083" max="14083" width="4.375" style="2" customWidth="1"/>
    <col min="14084" max="14088" width="17.625" style="2" customWidth="1"/>
    <col min="14089" max="14089" width="17.125" style="2" customWidth="1"/>
    <col min="14090" max="14336" width="9" style="2"/>
    <col min="14337" max="14337" width="11.5" style="2" customWidth="1"/>
    <col min="14338" max="14338" width="8.75" style="2" customWidth="1"/>
    <col min="14339" max="14339" width="4.375" style="2" customWidth="1"/>
    <col min="14340" max="14344" width="17.625" style="2" customWidth="1"/>
    <col min="14345" max="14345" width="17.125" style="2" customWidth="1"/>
    <col min="14346" max="14592" width="9" style="2"/>
    <col min="14593" max="14593" width="11.5" style="2" customWidth="1"/>
    <col min="14594" max="14594" width="8.75" style="2" customWidth="1"/>
    <col min="14595" max="14595" width="4.375" style="2" customWidth="1"/>
    <col min="14596" max="14600" width="17.625" style="2" customWidth="1"/>
    <col min="14601" max="14601" width="17.125" style="2" customWidth="1"/>
    <col min="14602" max="14848" width="9" style="2"/>
    <col min="14849" max="14849" width="11.5" style="2" customWidth="1"/>
    <col min="14850" max="14850" width="8.75" style="2" customWidth="1"/>
    <col min="14851" max="14851" width="4.375" style="2" customWidth="1"/>
    <col min="14852" max="14856" width="17.625" style="2" customWidth="1"/>
    <col min="14857" max="14857" width="17.125" style="2" customWidth="1"/>
    <col min="14858" max="15104" width="9" style="2"/>
    <col min="15105" max="15105" width="11.5" style="2" customWidth="1"/>
    <col min="15106" max="15106" width="8.75" style="2" customWidth="1"/>
    <col min="15107" max="15107" width="4.375" style="2" customWidth="1"/>
    <col min="15108" max="15112" width="17.625" style="2" customWidth="1"/>
    <col min="15113" max="15113" width="17.125" style="2" customWidth="1"/>
    <col min="15114" max="15360" width="9" style="2"/>
    <col min="15361" max="15361" width="11.5" style="2" customWidth="1"/>
    <col min="15362" max="15362" width="8.75" style="2" customWidth="1"/>
    <col min="15363" max="15363" width="4.375" style="2" customWidth="1"/>
    <col min="15364" max="15368" width="17.625" style="2" customWidth="1"/>
    <col min="15369" max="15369" width="17.125" style="2" customWidth="1"/>
    <col min="15370" max="15616" width="9" style="2"/>
    <col min="15617" max="15617" width="11.5" style="2" customWidth="1"/>
    <col min="15618" max="15618" width="8.75" style="2" customWidth="1"/>
    <col min="15619" max="15619" width="4.375" style="2" customWidth="1"/>
    <col min="15620" max="15624" width="17.625" style="2" customWidth="1"/>
    <col min="15625" max="15625" width="17.125" style="2" customWidth="1"/>
    <col min="15626" max="15872" width="9" style="2"/>
    <col min="15873" max="15873" width="11.5" style="2" customWidth="1"/>
    <col min="15874" max="15874" width="8.75" style="2" customWidth="1"/>
    <col min="15875" max="15875" width="4.375" style="2" customWidth="1"/>
    <col min="15876" max="15880" width="17.625" style="2" customWidth="1"/>
    <col min="15881" max="15881" width="17.125" style="2" customWidth="1"/>
    <col min="15882" max="16128" width="9" style="2"/>
    <col min="16129" max="16129" width="11.5" style="2" customWidth="1"/>
    <col min="16130" max="16130" width="8.75" style="2" customWidth="1"/>
    <col min="16131" max="16131" width="4.375" style="2" customWidth="1"/>
    <col min="16132" max="16136" width="17.625" style="2" customWidth="1"/>
    <col min="16137" max="16137" width="17.125" style="2" customWidth="1"/>
    <col min="16138" max="16384" width="9" style="2"/>
  </cols>
  <sheetData>
    <row r="1" spans="1:9" ht="48" customHeight="1">
      <c r="A1" s="1" t="s">
        <v>27</v>
      </c>
      <c r="B1" s="1"/>
      <c r="C1" s="1"/>
      <c r="D1" s="1"/>
      <c r="E1" s="1"/>
      <c r="F1" s="1"/>
      <c r="G1" s="1"/>
      <c r="H1" s="1"/>
      <c r="I1" s="1"/>
    </row>
    <row r="3" spans="1:9" ht="28.5" customHeight="1" thickBot="1">
      <c r="A3" s="3" t="s">
        <v>0</v>
      </c>
    </row>
    <row r="4" spans="1:9" s="9" customFormat="1" ht="27.6" customHeight="1">
      <c r="A4" s="4" t="s">
        <v>1</v>
      </c>
      <c r="B4" s="5"/>
      <c r="C4" s="5"/>
      <c r="D4" s="6">
        <v>2011</v>
      </c>
      <c r="E4" s="6">
        <v>2012</v>
      </c>
      <c r="F4" s="6">
        <v>2013</v>
      </c>
      <c r="G4" s="7">
        <v>2014</v>
      </c>
      <c r="H4" s="7">
        <v>2015</v>
      </c>
      <c r="I4" s="8" t="s">
        <v>2</v>
      </c>
    </row>
    <row r="5" spans="1:9" s="9" customFormat="1" ht="27.6" customHeight="1">
      <c r="A5" s="10" t="s">
        <v>3</v>
      </c>
      <c r="B5" s="11"/>
      <c r="C5" s="12" t="s">
        <v>4</v>
      </c>
      <c r="D5" s="13">
        <f>[1]와인!E31</f>
        <v>132074</v>
      </c>
      <c r="E5" s="14">
        <f>[1]와인!F31</f>
        <v>147426</v>
      </c>
      <c r="F5" s="14">
        <f>[1]와인!G31</f>
        <v>171771</v>
      </c>
      <c r="G5" s="15">
        <f>[1]와인!I31</f>
        <v>182387</v>
      </c>
      <c r="H5" s="16">
        <f>[1]와인!J31</f>
        <v>189766</v>
      </c>
      <c r="I5" s="17">
        <f t="shared" ref="I5:I38" si="0">H5/G5-1</f>
        <v>4.0457927374209834E-2</v>
      </c>
    </row>
    <row r="6" spans="1:9" s="9" customFormat="1" ht="27.6" customHeight="1">
      <c r="A6" s="10"/>
      <c r="B6" s="11"/>
      <c r="C6" s="12" t="s">
        <v>5</v>
      </c>
      <c r="D6" s="13">
        <f>[1]와인!E32</f>
        <v>26003780</v>
      </c>
      <c r="E6" s="14">
        <f>[1]와인!F32</f>
        <v>28169841</v>
      </c>
      <c r="F6" s="14">
        <f>[1]와인!G32</f>
        <v>32547000</v>
      </c>
      <c r="G6" s="15">
        <f>[1]와인!I32</f>
        <v>33227855</v>
      </c>
      <c r="H6" s="16">
        <f>[1]와인!J32</f>
        <v>36804846</v>
      </c>
      <c r="I6" s="17">
        <f t="shared" si="0"/>
        <v>0.10765037345925577</v>
      </c>
    </row>
    <row r="7" spans="1:9" s="9" customFormat="1" ht="27.6" customHeight="1">
      <c r="A7" s="10" t="s">
        <v>6</v>
      </c>
      <c r="B7" s="11"/>
      <c r="C7" s="12" t="s">
        <v>4</v>
      </c>
      <c r="D7" s="14">
        <f>[1]맥주!D4</f>
        <v>58440</v>
      </c>
      <c r="E7" s="14">
        <f>[1]맥주!E4</f>
        <v>73590</v>
      </c>
      <c r="F7" s="14">
        <f>[1]맥주!F4</f>
        <v>89663</v>
      </c>
      <c r="G7" s="15">
        <f>[1]맥주!H4</f>
        <v>111636</v>
      </c>
      <c r="H7" s="16">
        <f>[1]맥주!I4</f>
        <v>141771</v>
      </c>
      <c r="I7" s="17">
        <f t="shared" si="0"/>
        <v>0.26993980436418363</v>
      </c>
    </row>
    <row r="8" spans="1:9" s="9" customFormat="1" ht="27.6" customHeight="1">
      <c r="A8" s="10"/>
      <c r="B8" s="11"/>
      <c r="C8" s="12" t="s">
        <v>5</v>
      </c>
      <c r="D8" s="14">
        <f>[1]맥주!D5</f>
        <v>58993004</v>
      </c>
      <c r="E8" s="14">
        <f>[1]맥주!E5</f>
        <v>74749542</v>
      </c>
      <c r="F8" s="14">
        <f>[1]맥주!F5</f>
        <v>95210568</v>
      </c>
      <c r="G8" s="15">
        <f>[1]맥주!H5</f>
        <v>119466705</v>
      </c>
      <c r="H8" s="16">
        <f>[1]맥주!I5</f>
        <v>170919203</v>
      </c>
      <c r="I8" s="17">
        <f t="shared" si="0"/>
        <v>0.43068483390414092</v>
      </c>
    </row>
    <row r="9" spans="1:9" s="9" customFormat="1" ht="27.6" customHeight="1">
      <c r="A9" s="18" t="s">
        <v>7</v>
      </c>
      <c r="B9" s="19"/>
      <c r="C9" s="12" t="s">
        <v>4</v>
      </c>
      <c r="D9" s="14">
        <f>[1]베르뭇!D4</f>
        <v>338</v>
      </c>
      <c r="E9" s="14">
        <f>[1]베르뭇!E4</f>
        <v>628</v>
      </c>
      <c r="F9" s="14">
        <f>[1]베르뭇!F4</f>
        <v>989</v>
      </c>
      <c r="G9" s="15">
        <f>[1]베르뭇!H4</f>
        <v>2831</v>
      </c>
      <c r="H9" s="16">
        <f>[1]베르뭇!I4</f>
        <v>2194</v>
      </c>
      <c r="I9" s="17">
        <f t="shared" si="0"/>
        <v>-0.22500883080183676</v>
      </c>
    </row>
    <row r="10" spans="1:9" s="9" customFormat="1" ht="27.6" customHeight="1">
      <c r="A10" s="18"/>
      <c r="B10" s="19"/>
      <c r="C10" s="12" t="s">
        <v>5</v>
      </c>
      <c r="D10" s="14">
        <f>[1]베르뭇!D5</f>
        <v>140489</v>
      </c>
      <c r="E10" s="14">
        <f>[1]베르뭇!E5</f>
        <v>287273</v>
      </c>
      <c r="F10" s="14">
        <f>[1]베르뭇!F5</f>
        <v>435321</v>
      </c>
      <c r="G10" s="15">
        <f>[1]베르뭇!H5</f>
        <v>1343751</v>
      </c>
      <c r="H10" s="16">
        <f>[1]베르뭇!I5</f>
        <v>1146199</v>
      </c>
      <c r="I10" s="17">
        <f t="shared" si="0"/>
        <v>-0.14701533245370613</v>
      </c>
    </row>
    <row r="11" spans="1:9" s="9" customFormat="1" ht="27.6" customHeight="1">
      <c r="A11" s="10" t="s">
        <v>8</v>
      </c>
      <c r="B11" s="11"/>
      <c r="C11" s="12" t="s">
        <v>4</v>
      </c>
      <c r="D11" s="14">
        <f>'[1]사케(청주)'!D5</f>
        <v>15260</v>
      </c>
      <c r="E11" s="14">
        <f>'[1]사케(청주)'!E5</f>
        <v>16658</v>
      </c>
      <c r="F11" s="14">
        <f>'[1]사케(청주)'!F5</f>
        <v>16147</v>
      </c>
      <c r="G11" s="15">
        <f>'[1]사케(청주)'!H5</f>
        <v>14674</v>
      </c>
      <c r="H11" s="16">
        <f>'[1]사케(청주)'!I5</f>
        <v>13286</v>
      </c>
      <c r="I11" s="17">
        <f t="shared" si="0"/>
        <v>-9.4589069101812751E-2</v>
      </c>
    </row>
    <row r="12" spans="1:9" s="9" customFormat="1" ht="27.6" customHeight="1">
      <c r="A12" s="20"/>
      <c r="B12" s="21"/>
      <c r="C12" s="12" t="s">
        <v>5</v>
      </c>
      <c r="D12" s="14">
        <f>'[1]사케(청주)'!D6</f>
        <v>3555224</v>
      </c>
      <c r="E12" s="14">
        <f>'[1]사케(청주)'!E6</f>
        <v>3781663</v>
      </c>
      <c r="F12" s="14">
        <f>'[1]사케(청주)'!F6</f>
        <v>4367311</v>
      </c>
      <c r="G12" s="15">
        <f>'[1]사케(청주)'!H6</f>
        <v>4093535</v>
      </c>
      <c r="H12" s="16">
        <f>'[1]사케(청주)'!I6</f>
        <v>4054228</v>
      </c>
      <c r="I12" s="17">
        <f t="shared" si="0"/>
        <v>-9.6022142231592111E-3</v>
      </c>
    </row>
    <row r="13" spans="1:9" s="9" customFormat="1" ht="27.6" customHeight="1">
      <c r="A13" s="22" t="s">
        <v>9</v>
      </c>
      <c r="B13" s="23"/>
      <c r="C13" s="24" t="s">
        <v>4</v>
      </c>
      <c r="D13" s="14">
        <f>[1]기타발효주!D15</f>
        <v>3381</v>
      </c>
      <c r="E13" s="14">
        <f>[1]기타발효주!E15</f>
        <v>4744</v>
      </c>
      <c r="F13" s="14">
        <f>[1]기타발효주!F15</f>
        <v>6851</v>
      </c>
      <c r="G13" s="15">
        <f>[1]기타발효주!H15</f>
        <v>8420</v>
      </c>
      <c r="H13" s="16">
        <f>[1]기타발효주!I15</f>
        <v>7747</v>
      </c>
      <c r="I13" s="17">
        <f t="shared" si="0"/>
        <v>-7.992874109263659E-2</v>
      </c>
    </row>
    <row r="14" spans="1:9" s="9" customFormat="1" ht="27.6" customHeight="1">
      <c r="A14" s="25" t="s">
        <v>10</v>
      </c>
      <c r="B14" s="26"/>
      <c r="C14" s="24" t="s">
        <v>5</v>
      </c>
      <c r="D14" s="14">
        <f>[1]기타발효주!D16</f>
        <v>1687652</v>
      </c>
      <c r="E14" s="14">
        <f>[1]기타발효주!E16</f>
        <v>2364718</v>
      </c>
      <c r="F14" s="14">
        <f>[1]기타발효주!F16</f>
        <v>3522011</v>
      </c>
      <c r="G14" s="15">
        <f>[1]기타발효주!H16</f>
        <v>4170420</v>
      </c>
      <c r="H14" s="16">
        <f>[1]기타발효주!I16</f>
        <v>4225145</v>
      </c>
      <c r="I14" s="17">
        <f t="shared" si="0"/>
        <v>1.3122179540669743E-2</v>
      </c>
    </row>
    <row r="15" spans="1:9" s="9" customFormat="1" ht="27.6" customHeight="1">
      <c r="A15" s="27" t="s">
        <v>11</v>
      </c>
      <c r="B15" s="28"/>
      <c r="C15" s="12" t="s">
        <v>4</v>
      </c>
      <c r="D15" s="14">
        <f>[1]꼬냑.포도브랜디.기타브랜디!D3</f>
        <v>7383</v>
      </c>
      <c r="E15" s="14">
        <f>[1]꼬냑.포도브랜디.기타브랜디!E3</f>
        <v>3832</v>
      </c>
      <c r="F15" s="14">
        <f>[1]꼬냑.포도브랜디.기타브랜디!F3</f>
        <v>3921</v>
      </c>
      <c r="G15" s="15">
        <f>[1]꼬냑.포도브랜디.기타브랜디!H3</f>
        <v>3800</v>
      </c>
      <c r="H15" s="16">
        <f>[1]꼬냑.포도브랜디.기타브랜디!I3</f>
        <v>3934</v>
      </c>
      <c r="I15" s="17">
        <f t="shared" si="0"/>
        <v>3.5263157894736885E-2</v>
      </c>
    </row>
    <row r="16" spans="1:9" s="9" customFormat="1" ht="27.6" customHeight="1">
      <c r="A16" s="10"/>
      <c r="B16" s="11"/>
      <c r="C16" s="12" t="s">
        <v>5</v>
      </c>
      <c r="D16" s="14">
        <f>[1]꼬냑.포도브랜디.기타브랜디!D4</f>
        <v>333511</v>
      </c>
      <c r="E16" s="14">
        <f>[1]꼬냑.포도브랜디.기타브랜디!E4</f>
        <v>146251</v>
      </c>
      <c r="F16" s="14">
        <f>[1]꼬냑.포도브랜디.기타브랜디!F4</f>
        <v>140923</v>
      </c>
      <c r="G16" s="15">
        <f>[1]꼬냑.포도브랜디.기타브랜디!H4</f>
        <v>121751</v>
      </c>
      <c r="H16" s="16">
        <f>[1]꼬냑.포도브랜디.기타브랜디!I4</f>
        <v>115790</v>
      </c>
      <c r="I16" s="17">
        <f t="shared" si="0"/>
        <v>-4.8960583485967213E-2</v>
      </c>
    </row>
    <row r="17" spans="1:9" s="9" customFormat="1" ht="27.6" customHeight="1">
      <c r="A17" s="10" t="s">
        <v>12</v>
      </c>
      <c r="B17" s="11"/>
      <c r="C17" s="12" t="s">
        <v>4</v>
      </c>
      <c r="D17" s="14">
        <f>[1]꼬냑.포도브랜디.기타브랜디!D11</f>
        <v>2042</v>
      </c>
      <c r="E17" s="14">
        <f>[1]꼬냑.포도브랜디.기타브랜디!E11</f>
        <v>1480</v>
      </c>
      <c r="F17" s="14">
        <f>[1]꼬냑.포도브랜디.기타브랜디!F11</f>
        <v>1860</v>
      </c>
      <c r="G17" s="14">
        <f>[1]꼬냑.포도브랜디.기타브랜디!H11</f>
        <v>1238</v>
      </c>
      <c r="H17" s="14">
        <f>[1]꼬냑.포도브랜디.기타브랜디!I11</f>
        <v>1374</v>
      </c>
      <c r="I17" s="17">
        <f t="shared" si="0"/>
        <v>0.109854604200323</v>
      </c>
    </row>
    <row r="18" spans="1:9" s="9" customFormat="1" ht="27.6" customHeight="1">
      <c r="A18" s="10"/>
      <c r="B18" s="11"/>
      <c r="C18" s="12" t="s">
        <v>5</v>
      </c>
      <c r="D18" s="14">
        <f>[1]꼬냑.포도브랜디.기타브랜디!D12</f>
        <v>416364</v>
      </c>
      <c r="E18" s="14">
        <f>[1]꼬냑.포도브랜디.기타브랜디!E12</f>
        <v>349584</v>
      </c>
      <c r="F18" s="14">
        <f>[1]꼬냑.포도브랜디.기타브랜디!F12</f>
        <v>388797</v>
      </c>
      <c r="G18" s="14">
        <f>[1]꼬냑.포도브랜디.기타브랜디!H12</f>
        <v>274211</v>
      </c>
      <c r="H18" s="14">
        <f>[1]꼬냑.포도브랜디.기타브랜디!I12</f>
        <v>334086</v>
      </c>
      <c r="I18" s="17">
        <f t="shared" si="0"/>
        <v>0.21835374948488573</v>
      </c>
    </row>
    <row r="19" spans="1:9" s="9" customFormat="1" ht="27.6" customHeight="1">
      <c r="A19" s="10" t="s">
        <v>13</v>
      </c>
      <c r="B19" s="11"/>
      <c r="C19" s="12" t="s">
        <v>4</v>
      </c>
      <c r="D19" s="14">
        <f>[1]꼬냑.포도브랜디.기타브랜디!D19</f>
        <v>494</v>
      </c>
      <c r="E19" s="14">
        <f>[1]꼬냑.포도브랜디.기타브랜디!E19</f>
        <v>552</v>
      </c>
      <c r="F19" s="14">
        <f>[1]꼬냑.포도브랜디.기타브랜디!F19</f>
        <v>556</v>
      </c>
      <c r="G19" s="14">
        <f>[1]꼬냑.포도브랜디.기타브랜디!H19</f>
        <v>300</v>
      </c>
      <c r="H19" s="14">
        <f>[1]꼬냑.포도브랜디.기타브랜디!I19</f>
        <v>418</v>
      </c>
      <c r="I19" s="17">
        <f t="shared" si="0"/>
        <v>0.39333333333333331</v>
      </c>
    </row>
    <row r="20" spans="1:9" s="9" customFormat="1" ht="27.6" customHeight="1">
      <c r="A20" s="10"/>
      <c r="B20" s="11"/>
      <c r="C20" s="12" t="s">
        <v>5</v>
      </c>
      <c r="D20" s="14">
        <f>[1]꼬냑.포도브랜디.기타브랜디!D20</f>
        <v>76111</v>
      </c>
      <c r="E20" s="14">
        <f>[1]꼬냑.포도브랜디.기타브랜디!E20</f>
        <v>83086</v>
      </c>
      <c r="F20" s="14">
        <f>[1]꼬냑.포도브랜디.기타브랜디!F20</f>
        <v>101714</v>
      </c>
      <c r="G20" s="14">
        <f>[1]꼬냑.포도브랜디.기타브랜디!H20</f>
        <v>72824</v>
      </c>
      <c r="H20" s="14">
        <f>[1]꼬냑.포도브랜디.기타브랜디!I20</f>
        <v>96920</v>
      </c>
      <c r="I20" s="17">
        <f t="shared" si="0"/>
        <v>0.33087992969350766</v>
      </c>
    </row>
    <row r="21" spans="1:9" s="9" customFormat="1" ht="27.6" customHeight="1">
      <c r="A21" s="10" t="s">
        <v>14</v>
      </c>
      <c r="B21" s="11"/>
      <c r="C21" s="12" t="s">
        <v>4</v>
      </c>
      <c r="D21" s="14">
        <f>[1]위스키!D12</f>
        <v>225158</v>
      </c>
      <c r="E21" s="14">
        <f>[1]위스키!E12</f>
        <v>205934</v>
      </c>
      <c r="F21" s="14">
        <f>[1]위스키!F12</f>
        <v>185194</v>
      </c>
      <c r="G21" s="15">
        <f>[1]위스키!H12</f>
        <v>194070</v>
      </c>
      <c r="H21" s="16">
        <f>[1]위스키!I12</f>
        <v>188152</v>
      </c>
      <c r="I21" s="17">
        <f t="shared" si="0"/>
        <v>-3.0494151594785412E-2</v>
      </c>
    </row>
    <row r="22" spans="1:9" s="9" customFormat="1" ht="27.6" customHeight="1">
      <c r="A22" s="10"/>
      <c r="B22" s="11"/>
      <c r="C22" s="12" t="s">
        <v>5</v>
      </c>
      <c r="D22" s="14">
        <f>[1]위스키!D13</f>
        <v>21433209</v>
      </c>
      <c r="E22" s="14">
        <f>[1]위스키!E13</f>
        <v>19542913</v>
      </c>
      <c r="F22" s="14">
        <f>[1]위스키!F13</f>
        <v>18433986</v>
      </c>
      <c r="G22" s="15">
        <f>[1]위스키!H13</f>
        <v>19032563</v>
      </c>
      <c r="H22" s="16">
        <f>[1]위스키!I13</f>
        <v>20535460</v>
      </c>
      <c r="I22" s="17">
        <f t="shared" si="0"/>
        <v>7.8964509404224836E-2</v>
      </c>
    </row>
    <row r="23" spans="1:9" s="9" customFormat="1" ht="27.6" customHeight="1">
      <c r="A23" s="10" t="s">
        <v>15</v>
      </c>
      <c r="B23" s="11"/>
      <c r="C23" s="12" t="s">
        <v>4</v>
      </c>
      <c r="D23" s="14">
        <f>'[1]럼.진.보드카,데낄라,리큐르'!D3</f>
        <v>1425</v>
      </c>
      <c r="E23" s="14">
        <f>'[1]럼.진.보드카,데낄라,리큐르'!E3</f>
        <v>1741</v>
      </c>
      <c r="F23" s="14">
        <f>'[1]럼.진.보드카,데낄라,리큐르'!F3</f>
        <v>1963</v>
      </c>
      <c r="G23" s="15">
        <f>'[1]럼.진.보드카,데낄라,리큐르'!H3</f>
        <v>1951</v>
      </c>
      <c r="H23" s="16">
        <f>'[1]럼.진.보드카,데낄라,리큐르'!I3</f>
        <v>1944</v>
      </c>
      <c r="I23" s="17">
        <f t="shared" si="0"/>
        <v>-3.5879036391593955E-3</v>
      </c>
    </row>
    <row r="24" spans="1:9" s="9" customFormat="1" ht="27.6" customHeight="1">
      <c r="A24" s="10"/>
      <c r="B24" s="11"/>
      <c r="C24" s="12" t="s">
        <v>5</v>
      </c>
      <c r="D24" s="14">
        <f>'[1]럼.진.보드카,데낄라,리큐르'!D4</f>
        <v>607617</v>
      </c>
      <c r="E24" s="14">
        <f>'[1]럼.진.보드카,데낄라,리큐르'!E4</f>
        <v>815336</v>
      </c>
      <c r="F24" s="14">
        <f>'[1]럼.진.보드카,데낄라,리큐르'!F4</f>
        <v>826928</v>
      </c>
      <c r="G24" s="15">
        <f>'[1]럼.진.보드카,데낄라,리큐르'!H4</f>
        <v>847808</v>
      </c>
      <c r="H24" s="16">
        <f>'[1]럼.진.보드카,데낄라,리큐르'!I4</f>
        <v>839421</v>
      </c>
      <c r="I24" s="17">
        <f t="shared" si="0"/>
        <v>-9.892570015852642E-3</v>
      </c>
    </row>
    <row r="25" spans="1:9" s="9" customFormat="1" ht="27.6" customHeight="1">
      <c r="A25" s="10" t="s">
        <v>16</v>
      </c>
      <c r="B25" s="11"/>
      <c r="C25" s="12" t="s">
        <v>4</v>
      </c>
      <c r="D25" s="14">
        <f>'[1]럼.진.보드카,데낄라,리큐르'!D10</f>
        <v>1052</v>
      </c>
      <c r="E25" s="14">
        <f>'[1]럼.진.보드카,데낄라,리큐르'!E10</f>
        <v>1333</v>
      </c>
      <c r="F25" s="14">
        <f>'[1]럼.진.보드카,데낄라,리큐르'!F10</f>
        <v>1812</v>
      </c>
      <c r="G25" s="14">
        <f>'[1]럼.진.보드카,데낄라,리큐르'!H10</f>
        <v>1759</v>
      </c>
      <c r="H25" s="14">
        <f>'[1]럼.진.보드카,데낄라,리큐르'!I10</f>
        <v>1644</v>
      </c>
      <c r="I25" s="17">
        <f t="shared" si="0"/>
        <v>-6.5378055713473548E-2</v>
      </c>
    </row>
    <row r="26" spans="1:9" s="9" customFormat="1" ht="27.6" customHeight="1">
      <c r="A26" s="10"/>
      <c r="B26" s="11"/>
      <c r="C26" s="12" t="s">
        <v>5</v>
      </c>
      <c r="D26" s="14">
        <f>'[1]럼.진.보드카,데낄라,리큐르'!D11</f>
        <v>337098</v>
      </c>
      <c r="E26" s="14">
        <f>'[1]럼.진.보드카,데낄라,리큐르'!E11</f>
        <v>330012</v>
      </c>
      <c r="F26" s="14">
        <f>'[1]럼.진.보드카,데낄라,리큐르'!F11</f>
        <v>398560</v>
      </c>
      <c r="G26" s="14">
        <f>'[1]럼.진.보드카,데낄라,리큐르'!H11</f>
        <v>400192</v>
      </c>
      <c r="H26" s="14">
        <f>'[1]럼.진.보드카,데낄라,리큐르'!I11</f>
        <v>363886</v>
      </c>
      <c r="I26" s="17">
        <f t="shared" si="0"/>
        <v>-9.0721453702222954E-2</v>
      </c>
    </row>
    <row r="27" spans="1:9" s="9" customFormat="1" ht="27.6" customHeight="1">
      <c r="A27" s="10" t="s">
        <v>17</v>
      </c>
      <c r="B27" s="11"/>
      <c r="C27" s="12" t="s">
        <v>4</v>
      </c>
      <c r="D27" s="14">
        <f>'[1]럼.진.보드카,데낄라,리큐르'!D17</f>
        <v>4205</v>
      </c>
      <c r="E27" s="14">
        <f>'[1]럼.진.보드카,데낄라,리큐르'!E17</f>
        <v>6570</v>
      </c>
      <c r="F27" s="14">
        <f>'[1]럼.진.보드카,데낄라,리큐르'!F17</f>
        <v>9333</v>
      </c>
      <c r="G27" s="14">
        <f>'[1]럼.진.보드카,데낄라,리큐르'!H17</f>
        <v>10336</v>
      </c>
      <c r="H27" s="14">
        <f>'[1]럼.진.보드카,데낄라,리큐르'!I17</f>
        <v>7900</v>
      </c>
      <c r="I27" s="17">
        <f t="shared" si="0"/>
        <v>-0.23568111455108354</v>
      </c>
    </row>
    <row r="28" spans="1:9" s="9" customFormat="1" ht="27.6" customHeight="1">
      <c r="A28" s="10"/>
      <c r="B28" s="11"/>
      <c r="C28" s="12" t="s">
        <v>5</v>
      </c>
      <c r="D28" s="14">
        <f>'[1]럼.진.보드카,데낄라,리큐르'!D18</f>
        <v>1196998</v>
      </c>
      <c r="E28" s="14">
        <f>'[1]럼.진.보드카,데낄라,리큐르'!E18</f>
        <v>1823028</v>
      </c>
      <c r="F28" s="14">
        <f>'[1]럼.진.보드카,데낄라,리큐르'!F18</f>
        <v>2609176</v>
      </c>
      <c r="G28" s="14">
        <f>'[1]럼.진.보드카,데낄라,리큐르'!H18</f>
        <v>2681808</v>
      </c>
      <c r="H28" s="14">
        <f>'[1]럼.진.보드카,데낄라,리큐르'!I18</f>
        <v>2060834</v>
      </c>
      <c r="I28" s="17">
        <f t="shared" si="0"/>
        <v>-0.23155050622565077</v>
      </c>
    </row>
    <row r="29" spans="1:9" s="9" customFormat="1" ht="27.6" customHeight="1">
      <c r="A29" s="10" t="s">
        <v>18</v>
      </c>
      <c r="B29" s="11"/>
      <c r="C29" s="12" t="s">
        <v>4</v>
      </c>
      <c r="D29" s="14">
        <f>'[1]럼.진.보드카,데낄라,리큐르'!D31</f>
        <v>11213</v>
      </c>
      <c r="E29" s="14">
        <f>'[1]럼.진.보드카,데낄라,리큐르'!E31</f>
        <v>18898</v>
      </c>
      <c r="F29" s="14">
        <f>'[1]럼.진.보드카,데낄라,리큐르'!F31</f>
        <v>22513</v>
      </c>
      <c r="G29" s="14">
        <f>'[1]럼.진.보드카,데낄라,리큐르'!H31</f>
        <v>22598</v>
      </c>
      <c r="H29" s="14">
        <f>'[1]럼.진.보드카,데낄라,리큐르'!I31</f>
        <v>19322</v>
      </c>
      <c r="I29" s="17">
        <f t="shared" si="0"/>
        <v>-0.14496858129037971</v>
      </c>
    </row>
    <row r="30" spans="1:9" s="9" customFormat="1" ht="27.6" customHeight="1">
      <c r="A30" s="20"/>
      <c r="B30" s="21"/>
      <c r="C30" s="12" t="s">
        <v>5</v>
      </c>
      <c r="D30" s="14">
        <f>'[1]럼.진.보드카,데낄라,리큐르'!D32</f>
        <v>4302548</v>
      </c>
      <c r="E30" s="14">
        <f>'[1]럼.진.보드카,데낄라,리큐르'!E32</f>
        <v>6579959</v>
      </c>
      <c r="F30" s="14">
        <f>'[1]럼.진.보드카,데낄라,리큐르'!F32</f>
        <v>7076359</v>
      </c>
      <c r="G30" s="14">
        <f>'[1]럼.진.보드카,데낄라,리큐르'!H32</f>
        <v>7077326</v>
      </c>
      <c r="H30" s="14">
        <f>'[1]럼.진.보드카,데낄라,리큐르'!I32</f>
        <v>6714819</v>
      </c>
      <c r="I30" s="17">
        <f t="shared" si="0"/>
        <v>-5.1220898966643613E-2</v>
      </c>
    </row>
    <row r="31" spans="1:9" s="9" customFormat="1" ht="27.6" customHeight="1">
      <c r="A31" s="22" t="s">
        <v>19</v>
      </c>
      <c r="B31" s="23"/>
      <c r="C31" s="24" t="s">
        <v>4</v>
      </c>
      <c r="D31" s="14">
        <f>[1]고량주!D4</f>
        <v>3027</v>
      </c>
      <c r="E31" s="14">
        <f>[1]고량주!E4</f>
        <v>3309</v>
      </c>
      <c r="F31" s="14">
        <f>[1]고량주!F4</f>
        <v>4440</v>
      </c>
      <c r="G31" s="15">
        <f>[1]고량주!H4</f>
        <v>5387</v>
      </c>
      <c r="H31" s="16">
        <f>[1]고량주!I4</f>
        <v>6706</v>
      </c>
      <c r="I31" s="17">
        <f t="shared" si="0"/>
        <v>0.24484870985706331</v>
      </c>
    </row>
    <row r="32" spans="1:9" s="9" customFormat="1" ht="27.6" customHeight="1">
      <c r="A32" s="25" t="s">
        <v>20</v>
      </c>
      <c r="B32" s="26"/>
      <c r="C32" s="24" t="s">
        <v>5</v>
      </c>
      <c r="D32" s="14">
        <f>[1]고량주!D5</f>
        <v>4956206</v>
      </c>
      <c r="E32" s="14">
        <f>[1]고량주!E5</f>
        <v>4782652</v>
      </c>
      <c r="F32" s="14">
        <f>[1]고량주!F5</f>
        <v>5861309</v>
      </c>
      <c r="G32" s="15">
        <f>[1]고량주!H5</f>
        <v>5774649</v>
      </c>
      <c r="H32" s="16">
        <f>[1]고량주!I5</f>
        <v>6806221</v>
      </c>
      <c r="I32" s="17">
        <f t="shared" si="0"/>
        <v>0.17863804362827951</v>
      </c>
    </row>
    <row r="33" spans="1:9" s="9" customFormat="1" ht="27.6" customHeight="1">
      <c r="A33" s="27" t="s">
        <v>21</v>
      </c>
      <c r="B33" s="28"/>
      <c r="C33" s="12" t="s">
        <v>4</v>
      </c>
      <c r="D33" s="14">
        <f>'[1]럼.진.보드카,데낄라,리큐르'!D24</f>
        <v>2553</v>
      </c>
      <c r="E33" s="14">
        <f>'[1]럼.진.보드카,데낄라,리큐르'!E24</f>
        <v>3099</v>
      </c>
      <c r="F33" s="14">
        <f>'[1]럼.진.보드카,데낄라,리큐르'!F24</f>
        <v>3077</v>
      </c>
      <c r="G33" s="14">
        <f>'[1]럼.진.보드카,데낄라,리큐르'!H24</f>
        <v>3518</v>
      </c>
      <c r="H33" s="14">
        <f>'[1]럼.진.보드카,데낄라,리큐르'!I24</f>
        <v>2925</v>
      </c>
      <c r="I33" s="17">
        <f t="shared" si="0"/>
        <v>-0.16856168277430361</v>
      </c>
    </row>
    <row r="34" spans="1:9" s="9" customFormat="1" ht="27.6" customHeight="1">
      <c r="A34" s="20"/>
      <c r="B34" s="21"/>
      <c r="C34" s="12" t="s">
        <v>5</v>
      </c>
      <c r="D34" s="14">
        <f>'[1]럼.진.보드카,데낄라,리큐르'!D25</f>
        <v>585826</v>
      </c>
      <c r="E34" s="14">
        <f>'[1]럼.진.보드카,데낄라,리큐르'!E25</f>
        <v>687658</v>
      </c>
      <c r="F34" s="14">
        <f>'[1]럼.진.보드카,데낄라,리큐르'!F25</f>
        <v>613298</v>
      </c>
      <c r="G34" s="14">
        <f>'[1]럼.진.보드카,데낄라,리큐르'!H25</f>
        <v>668852</v>
      </c>
      <c r="H34" s="14">
        <f>'[1]럼.진.보드카,데낄라,리큐르'!I25</f>
        <v>503084</v>
      </c>
      <c r="I34" s="17">
        <f t="shared" si="0"/>
        <v>-0.24783958185069344</v>
      </c>
    </row>
    <row r="35" spans="1:9" s="9" customFormat="1" ht="27.6" customHeight="1">
      <c r="A35" s="22" t="s">
        <v>22</v>
      </c>
      <c r="B35" s="23"/>
      <c r="C35" s="24" t="s">
        <v>4</v>
      </c>
      <c r="D35" s="14">
        <f>[1]기타!D12</f>
        <v>1867</v>
      </c>
      <c r="E35" s="14">
        <f>[1]기타!E12</f>
        <v>1967</v>
      </c>
      <c r="F35" s="14">
        <f>[1]기타!F12</f>
        <v>2400</v>
      </c>
      <c r="G35" s="15">
        <f>[1]기타!H12</f>
        <v>3572</v>
      </c>
      <c r="H35" s="16">
        <f>[1]기타!I12</f>
        <v>5306</v>
      </c>
      <c r="I35" s="17">
        <f t="shared" si="0"/>
        <v>0.48544232922732355</v>
      </c>
    </row>
    <row r="36" spans="1:9" s="9" customFormat="1" ht="27.6" customHeight="1">
      <c r="A36" s="25" t="s">
        <v>23</v>
      </c>
      <c r="B36" s="26"/>
      <c r="C36" s="24" t="s">
        <v>5</v>
      </c>
      <c r="D36" s="14">
        <f>[1]기타!D13</f>
        <v>782574</v>
      </c>
      <c r="E36" s="14">
        <f>[1]기타!E13</f>
        <v>903437</v>
      </c>
      <c r="F36" s="14">
        <f>[1]기타!F13</f>
        <v>1058644</v>
      </c>
      <c r="G36" s="15">
        <f>[1]기타!H13</f>
        <v>1788587</v>
      </c>
      <c r="H36" s="16">
        <f>[1]기타!I13</f>
        <v>1402355</v>
      </c>
      <c r="I36" s="17">
        <f t="shared" si="0"/>
        <v>-0.21594252893485189</v>
      </c>
    </row>
    <row r="37" spans="1:9" s="32" customFormat="1" ht="27.6" customHeight="1">
      <c r="A37" s="29" t="s">
        <v>24</v>
      </c>
      <c r="B37" s="30"/>
      <c r="C37" s="31" t="s">
        <v>4</v>
      </c>
      <c r="D37" s="13">
        <f t="shared" ref="D37:F38" si="1">D5+D7+D9+D13+D15+D17+D19+D21+D23+D25+D27+D29+D31+D33+D35+D11</f>
        <v>469912</v>
      </c>
      <c r="E37" s="13">
        <f t="shared" si="1"/>
        <v>491761</v>
      </c>
      <c r="F37" s="13">
        <f t="shared" si="1"/>
        <v>522490</v>
      </c>
      <c r="G37" s="13">
        <f>G5+G7+G9+G13+G15+G17+G19+G21+G23+G25+G27+G29+G31+G33+G35+G11</f>
        <v>568477</v>
      </c>
      <c r="H37" s="13">
        <f>H5+H7+H9+H13+H15+H17+H19+H21+H23+H25+H27+H29+H31+H33+H35+H11</f>
        <v>594389</v>
      </c>
      <c r="I37" s="17">
        <f t="shared" si="0"/>
        <v>4.5581439530535173E-2</v>
      </c>
    </row>
    <row r="38" spans="1:9" s="32" customFormat="1" ht="27.6" customHeight="1">
      <c r="A38" s="33"/>
      <c r="B38" s="34"/>
      <c r="C38" s="31" t="s">
        <v>5</v>
      </c>
      <c r="D38" s="13">
        <f t="shared" si="1"/>
        <v>125408211</v>
      </c>
      <c r="E38" s="13">
        <f t="shared" si="1"/>
        <v>145396953</v>
      </c>
      <c r="F38" s="13">
        <f t="shared" si="1"/>
        <v>173591905</v>
      </c>
      <c r="G38" s="13">
        <f>G6+G8+G10+G14+G16+G18+G20+G22+G24+G26+G28+G30+G32+G34+G36+G12</f>
        <v>201042837</v>
      </c>
      <c r="H38" s="13">
        <f>H6+H8+H10+H14+H16+H18+H20+H22+H24+H26+H28+H30+H32+H34+H36+H12</f>
        <v>256922497</v>
      </c>
      <c r="I38" s="17">
        <f t="shared" si="0"/>
        <v>0.27794902237675845</v>
      </c>
    </row>
    <row r="39" spans="1:9" s="9" customFormat="1" ht="27.6" customHeight="1">
      <c r="A39" s="33" t="s">
        <v>2</v>
      </c>
      <c r="B39" s="34"/>
      <c r="C39" s="31" t="s">
        <v>4</v>
      </c>
      <c r="D39" s="35" t="s">
        <v>25</v>
      </c>
      <c r="E39" s="35">
        <f>+E37/D37-1</f>
        <v>4.649593966529908E-2</v>
      </c>
      <c r="F39" s="35">
        <f>+F37/E37-1</f>
        <v>6.2487671856857219E-2</v>
      </c>
      <c r="G39" s="35">
        <v>8.3136787283105251E-2</v>
      </c>
      <c r="H39" s="35">
        <f>+H37/G37-1</f>
        <v>4.5581439530535173E-2</v>
      </c>
      <c r="I39" s="36"/>
    </row>
    <row r="40" spans="1:9" s="9" customFormat="1" ht="27.6" customHeight="1" thickBot="1">
      <c r="A40" s="37"/>
      <c r="B40" s="38"/>
      <c r="C40" s="39" t="s">
        <v>5</v>
      </c>
      <c r="D40" s="40" t="s">
        <v>25</v>
      </c>
      <c r="E40" s="40">
        <f>+E38/D38-1</f>
        <v>0.15938941988415745</v>
      </c>
      <c r="F40" s="40">
        <f>+F38/E38-1</f>
        <v>0.19391707610268827</v>
      </c>
      <c r="G40" s="40">
        <v>0.12911436182122848</v>
      </c>
      <c r="H40" s="40">
        <f>+H38/G38-1</f>
        <v>0.27794902237675845</v>
      </c>
      <c r="I40" s="41"/>
    </row>
    <row r="41" spans="1:9" ht="30" customHeight="1">
      <c r="A41" s="42" t="s">
        <v>26</v>
      </c>
      <c r="B41" s="43"/>
      <c r="C41" s="43"/>
      <c r="D41" s="43"/>
      <c r="E41" s="43"/>
      <c r="F41" s="43"/>
      <c r="G41" s="43"/>
      <c r="H41" s="43"/>
      <c r="I41" s="43"/>
    </row>
  </sheetData>
  <mergeCells count="24">
    <mergeCell ref="A33:B34"/>
    <mergeCell ref="A35:B35"/>
    <mergeCell ref="A36:B36"/>
    <mergeCell ref="A37:B38"/>
    <mergeCell ref="A39:B40"/>
    <mergeCell ref="A41:I41"/>
    <mergeCell ref="A23:B24"/>
    <mergeCell ref="A25:B26"/>
    <mergeCell ref="A27:B28"/>
    <mergeCell ref="A29:B30"/>
    <mergeCell ref="A31:B31"/>
    <mergeCell ref="A32:B32"/>
    <mergeCell ref="A13:B13"/>
    <mergeCell ref="A14:B14"/>
    <mergeCell ref="A15:B16"/>
    <mergeCell ref="A17:B18"/>
    <mergeCell ref="A19:B20"/>
    <mergeCell ref="A21:B22"/>
    <mergeCell ref="A1:I1"/>
    <mergeCell ref="A4:C4"/>
    <mergeCell ref="A5:B6"/>
    <mergeCell ref="A7:B8"/>
    <mergeCell ref="A9:B10"/>
    <mergeCell ref="A11:B12"/>
  </mergeCells>
  <phoneticPr fontId="3" type="noConversion"/>
  <pageMargins left="0.79" right="0.16" top="0.53" bottom="0.46" header="0.25" footer="0.5"/>
  <pageSetup paperSize="9" scale="65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전체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COM</cp:lastModifiedBy>
  <dcterms:created xsi:type="dcterms:W3CDTF">2016-11-23T01:16:03Z</dcterms:created>
  <dcterms:modified xsi:type="dcterms:W3CDTF">2016-11-23T01:18:24Z</dcterms:modified>
</cp:coreProperties>
</file>